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Firm Documents\JJ\Seminars\"/>
    </mc:Choice>
  </mc:AlternateContent>
  <xr:revisionPtr revIDLastSave="0" documentId="8_{05695AEC-623D-4E43-A3EB-A865D277AEBD}" xr6:coauthVersionLast="45" xr6:coauthVersionMax="45" xr10:uidLastSave="{00000000-0000-0000-0000-000000000000}"/>
  <bookViews>
    <workbookView xWindow="28680" yWindow="-120" windowWidth="29040" windowHeight="15840" xr2:uid="{AE1417C0-A930-4D99-A088-805C700633BF}"/>
  </bookViews>
  <sheets>
    <sheet name="All 3 FFCRA Credits" sheetId="1" r:id="rId1"/>
    <sheet name="$511 EE &quot;With&quot;" sheetId="6" r:id="rId2"/>
    <sheet name="$200 EE Caring For" sheetId="7" r:id="rId3"/>
    <sheet name="Family Leave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9" l="1"/>
  <c r="D13" i="9"/>
  <c r="L12" i="9"/>
  <c r="D12" i="9"/>
  <c r="L11" i="9"/>
  <c r="D11" i="9"/>
  <c r="L10" i="9"/>
  <c r="D10" i="9"/>
  <c r="L9" i="9"/>
  <c r="B9" i="9"/>
  <c r="D9" i="9" s="1"/>
  <c r="L8" i="9"/>
  <c r="L14" i="9" s="1"/>
  <c r="D8" i="9"/>
  <c r="L13" i="7"/>
  <c r="D13" i="7"/>
  <c r="L12" i="7"/>
  <c r="D12" i="7"/>
  <c r="L11" i="7"/>
  <c r="D11" i="7"/>
  <c r="L10" i="7"/>
  <c r="D10" i="7"/>
  <c r="L9" i="7"/>
  <c r="D9" i="7"/>
  <c r="B9" i="7"/>
  <c r="L8" i="7"/>
  <c r="D8" i="7"/>
  <c r="L14" i="6"/>
  <c r="L13" i="6"/>
  <c r="L12" i="6"/>
  <c r="L11" i="6"/>
  <c r="L10" i="6"/>
  <c r="L9" i="6"/>
  <c r="L8" i="6"/>
  <c r="B9" i="6"/>
  <c r="D9" i="6" s="1"/>
  <c r="D13" i="6"/>
  <c r="D12" i="6"/>
  <c r="D11" i="6"/>
  <c r="D10" i="6"/>
  <c r="D8" i="6"/>
  <c r="L14" i="7" l="1"/>
  <c r="O15" i="1" l="1"/>
  <c r="O12" i="1"/>
  <c r="O10" i="1"/>
  <c r="D15" i="1"/>
  <c r="D12" i="1"/>
  <c r="B10" i="1" l="1"/>
  <c r="D10" i="1" s="1"/>
  <c r="O17" i="1" l="1"/>
</calcChain>
</file>

<file path=xl/sharedStrings.xml><?xml version="1.0" encoding="utf-8"?>
<sst xmlns="http://schemas.openxmlformats.org/spreadsheetml/2006/main" count="141" uniqueCount="93">
  <si>
    <t>EMPLOYEE NAME</t>
  </si>
  <si>
    <t>Hours Paid</t>
  </si>
  <si>
    <t>Daily Pay</t>
  </si>
  <si>
    <t>Actual</t>
  </si>
  <si>
    <t>$511/Day (1)</t>
  </si>
  <si>
    <t>$200/Day (2)&amp;(3)</t>
  </si>
  <si>
    <t xml:space="preserve"> </t>
  </si>
  <si>
    <t>Column A</t>
  </si>
  <si>
    <t>Column B</t>
  </si>
  <si>
    <t>Column C</t>
  </si>
  <si>
    <t>Column D</t>
  </si>
  <si>
    <t>Column E</t>
  </si>
  <si>
    <t>List the</t>
  </si>
  <si>
    <t>Lesser of</t>
  </si>
  <si>
    <t xml:space="preserve">List </t>
  </si>
  <si>
    <t>Qualifying</t>
  </si>
  <si>
    <t>Category</t>
  </si>
  <si>
    <t>Examples</t>
  </si>
  <si>
    <t>Column F</t>
  </si>
  <si>
    <t>MON</t>
  </si>
  <si>
    <t>TUES</t>
  </si>
  <si>
    <t>WED</t>
  </si>
  <si>
    <t>THUR</t>
  </si>
  <si>
    <t>FRI</t>
  </si>
  <si>
    <t>SAT</t>
  </si>
  <si>
    <t>SUN</t>
  </si>
  <si>
    <r>
      <t xml:space="preserve">Column </t>
    </r>
    <r>
      <rPr>
        <b/>
        <sz val="12"/>
        <color rgb="FF00B0F0"/>
        <rFont val="Times New Roman"/>
        <family val="1"/>
      </rPr>
      <t>C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or </t>
    </r>
    <r>
      <rPr>
        <b/>
        <sz val="12"/>
        <color rgb="FF00B050"/>
        <rFont val="Times New Roman"/>
        <family val="1"/>
      </rPr>
      <t>E</t>
    </r>
  </si>
  <si>
    <t>Initial Tax</t>
  </si>
  <si>
    <t>Credit</t>
  </si>
  <si>
    <t>Add Up Total</t>
  </si>
  <si>
    <t xml:space="preserve">  Total</t>
  </si>
  <si>
    <r>
      <rPr>
        <b/>
        <sz val="14"/>
        <color rgb="FF7030A0"/>
        <rFont val="Times New Roman"/>
        <family val="1"/>
      </rPr>
      <t>*</t>
    </r>
    <r>
      <rPr>
        <sz val="14"/>
        <color theme="1"/>
        <rFont val="Times New Roman"/>
        <family val="1"/>
      </rPr>
      <t xml:space="preserve"> HINT:  For salaried employees, divide their annual, regular salary by 2,080 hours</t>
    </r>
  </si>
  <si>
    <r>
      <t>Hourly Pay</t>
    </r>
    <r>
      <rPr>
        <b/>
        <sz val="12"/>
        <color rgb="FF7030A0"/>
        <rFont val="Times New Roman"/>
        <family val="1"/>
      </rPr>
      <t>*</t>
    </r>
  </si>
  <si>
    <t>TRACKING EACH EMPLOYEE FOR THE WEEK, DAY BY DAY</t>
  </si>
  <si>
    <t>(3) $200 Max Per Day.  $10,000 Max Per Employee.  Employee out taking care of son/daughter under 18 home because school closed or care taker unavailable OR declared health emergency by Federal, state or local government</t>
  </si>
  <si>
    <t>(1) $511 Max Per Day.  10 Days Max.  Employee out with COVID-19, symptoms of COVID-19, quarantine, recommended quarantine.</t>
  </si>
  <si>
    <t>(2) $200 Max Per Day.  10 Days Max.  Employee out CARING FOR SOME WITH out with COVID-19, symptoms of COVID-19, quarantine, recommended quarantine</t>
  </si>
  <si>
    <t xml:space="preserve">          This is experienced by reducing the payroll tax paid into the IRS.</t>
  </si>
  <si>
    <t>CATEGORY OF EMPLOYEE QUALIFYING FOR CREDIT (LIST IT ABOVE IN COLUMN D)</t>
  </si>
  <si>
    <r>
      <t xml:space="preserve">          See the maximum's below.  </t>
    </r>
    <r>
      <rPr>
        <b/>
        <sz val="14"/>
        <color theme="1"/>
        <rFont val="Times New Roman"/>
        <family val="1"/>
      </rPr>
      <t>Do NOT act without professional tax advice.</t>
    </r>
  </si>
  <si>
    <t>Maximum</t>
  </si>
  <si>
    <t>SEE BELOW</t>
  </si>
  <si>
    <r>
      <t xml:space="preserve">LIST </t>
    </r>
    <r>
      <rPr>
        <b/>
        <sz val="12"/>
        <color rgb="FFFF0000"/>
        <rFont val="Times New Roman"/>
        <family val="1"/>
      </rPr>
      <t>COLUMN F</t>
    </r>
    <r>
      <rPr>
        <sz val="12"/>
        <color theme="1"/>
        <rFont val="Times New Roman"/>
        <family val="1"/>
      </rPr>
      <t xml:space="preserve"> EACH DAY</t>
    </r>
  </si>
  <si>
    <r>
      <t xml:space="preserve">LIST THE AMOUNT IN COLUMN F FOR THE DAY THE EMPLOYEE WAS OUT AND </t>
    </r>
    <r>
      <rPr>
        <b/>
        <u/>
        <sz val="12"/>
        <color theme="1"/>
        <rFont val="Times New Roman"/>
        <family val="1"/>
      </rPr>
      <t>YOU PAID THEM</t>
    </r>
  </si>
  <si>
    <t>Max 10 Days</t>
  </si>
  <si>
    <t>Max $10,000</t>
  </si>
  <si>
    <t xml:space="preserve">        WITH COVID/QUARANTINE</t>
  </si>
  <si>
    <t xml:space="preserve">  (1) WITH COVIDE/QUARANTINE</t>
  </si>
  <si>
    <t xml:space="preserve">  (2) CARING FOR FAMILY</t>
  </si>
  <si>
    <t xml:space="preserve">  (3) Family Paid Leave</t>
  </si>
  <si>
    <t>NOTE:  It is zero if the employee is NOT gone or doesn't normally work that day</t>
  </si>
  <si>
    <t>FAMILY FIRST CORONAVIRUS RESPONSE ACT:  PAYROLL TAX CREDIT TRACKING</t>
  </si>
  <si>
    <t>THE WORKSHEET HAS BEEN LOCKED.  YOU CAN UNLOCK IT UNDER THE "REVIEW" TAB. THERE IS NO PASSWORD.</t>
  </si>
  <si>
    <t>THERE ARE NO FORMULA'S BELOW</t>
  </si>
  <si>
    <t>CHECK ALL CALCULATIONS.  THIS WAS NOT PROVIDED TO PROVIDE EXCEL FORMULA'S FOR YOUR CALCULATIONS.</t>
  </si>
  <si>
    <t>EXAMPLE PURPOSES ONLY.</t>
  </si>
  <si>
    <t>IF YOU UNLOCK, ANY CHANGES ARE OF YOUR OWN.</t>
  </si>
  <si>
    <t>Hourly Pay</t>
  </si>
  <si>
    <t>Total Pay</t>
  </si>
  <si>
    <t>Sam</t>
  </si>
  <si>
    <t>Roger</t>
  </si>
  <si>
    <t>Lucy</t>
  </si>
  <si>
    <t>Wayne</t>
  </si>
  <si>
    <t>How to determine a salaried employee's hourly rate?</t>
  </si>
  <si>
    <t>Annual Salary Divided by 2,080 Hours = Hourly Rate</t>
  </si>
  <si>
    <t>SICK LEAVE PAYROLL TAX CREDIT</t>
  </si>
  <si>
    <t>Daily Max</t>
  </si>
  <si>
    <t>(a)</t>
  </si>
  <si>
    <t>(b)</t>
  </si>
  <si>
    <t># Days</t>
  </si>
  <si>
    <t>Out</t>
  </si>
  <si>
    <t>Sick Leave</t>
  </si>
  <si>
    <t>Tax Credit</t>
  </si>
  <si>
    <r>
      <t>Lesser of</t>
    </r>
    <r>
      <rPr>
        <sz val="14"/>
        <color rgb="FFFF0000"/>
        <rFont val="Times New Roman"/>
        <family val="1"/>
      </rPr>
      <t xml:space="preserve"> (a)</t>
    </r>
    <r>
      <rPr>
        <sz val="14"/>
        <color theme="1"/>
        <rFont val="Times New Roman"/>
        <family val="1"/>
      </rPr>
      <t xml:space="preserve"> or </t>
    </r>
    <r>
      <rPr>
        <sz val="14"/>
        <color rgb="FFFF0000"/>
        <rFont val="Times New Roman"/>
        <family val="1"/>
      </rPr>
      <t>(b)</t>
    </r>
  </si>
  <si>
    <r>
      <t xml:space="preserve">Sally </t>
    </r>
    <r>
      <rPr>
        <sz val="14"/>
        <color rgb="FFFF0000"/>
        <rFont val="Times New Roman"/>
        <family val="1"/>
      </rPr>
      <t>(Salary $186,000)</t>
    </r>
  </si>
  <si>
    <t>Sick Leave Credit</t>
  </si>
  <si>
    <t>Max $511/Day Pay, Max 10 Days (No Partial Days)</t>
  </si>
  <si>
    <r>
      <t xml:space="preserve">Lisa </t>
    </r>
    <r>
      <rPr>
        <sz val="14"/>
        <color rgb="FFFF0000"/>
        <rFont val="Times New Roman"/>
        <family val="1"/>
      </rPr>
      <t>(Part-Time)</t>
    </r>
  </si>
  <si>
    <t>EMPLOYEE "WITH"</t>
  </si>
  <si>
    <r>
      <rPr>
        <b/>
        <sz val="14"/>
        <color rgb="FFFF0000"/>
        <rFont val="Times New Roman"/>
        <family val="1"/>
      </rPr>
      <t>EMPLOYEE WITH</t>
    </r>
    <r>
      <rPr>
        <b/>
        <sz val="14"/>
        <color theme="1"/>
        <rFont val="Times New Roman"/>
        <family val="1"/>
      </rPr>
      <t xml:space="preserve"> COVID, SYMPTOMS OF COVID, UNDER QUARANTINE, ETC.</t>
    </r>
  </si>
  <si>
    <r>
      <rPr>
        <b/>
        <sz val="14"/>
        <color rgb="FFFF0000"/>
        <rFont val="Times New Roman"/>
        <family val="1"/>
      </rPr>
      <t xml:space="preserve">EMPLOYEE </t>
    </r>
    <r>
      <rPr>
        <b/>
        <u/>
        <sz val="14"/>
        <color theme="1"/>
        <rFont val="Times New Roman"/>
        <family val="1"/>
      </rPr>
      <t>CARING FOR</t>
    </r>
    <r>
      <rPr>
        <b/>
        <sz val="14"/>
        <color rgb="FFFF0000"/>
        <rFont val="Times New Roman"/>
        <family val="1"/>
      </rPr>
      <t xml:space="preserve"> AN INDIVIDUAL WITH</t>
    </r>
    <r>
      <rPr>
        <b/>
        <sz val="14"/>
        <color theme="1"/>
        <rFont val="Times New Roman"/>
        <family val="1"/>
      </rPr>
      <t xml:space="preserve"> COVID, SYMPTOMS OF COVID, UNDER QUARANTINE, ETC.</t>
    </r>
  </si>
  <si>
    <t>Max $200/Day Pay, Max 10 Days (No Partial Days)</t>
  </si>
  <si>
    <t xml:space="preserve">SICK LEAVE PAYROLL TAX CREDIT </t>
  </si>
  <si>
    <t>EMPLOYEE "CARING FOR"</t>
  </si>
  <si>
    <t xml:space="preserve">FAMILY LEAVE PAYROLL TAX CREDIT </t>
  </si>
  <si>
    <t>EMPLOYEE UNABLE TO WORK BECAUSE OF A NEED TO CARE FOR A CHILD… SEE GUIDELINES PRESENTED</t>
  </si>
  <si>
    <t>Max $200/Day Pay, Max $10,000 (Partial Days Allowed)</t>
  </si>
  <si>
    <t>FAMILY LEAVE CREDIT</t>
  </si>
  <si>
    <t>Family</t>
  </si>
  <si>
    <t>DIFFERENCE WITH THIS CREDIT</t>
  </si>
  <si>
    <t>IS YOU HAVE TO TRACK THE</t>
  </si>
  <si>
    <t xml:space="preserve">AGGREGATE AS THE TOTAL </t>
  </si>
  <si>
    <t>TAX CREDIT PER EMPLOYEE IS $10,000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</si>
</sst>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F0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name val="Times New Roman"/>
      <family val="1"/>
    </font>
    <font>
      <b/>
      <sz val="24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44" fontId="2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0" xfId="0" applyFont="1" applyFill="1"/>
    <xf numFmtId="44" fontId="2" fillId="2" borderId="15" xfId="1" applyFont="1" applyFill="1" applyBorder="1"/>
    <xf numFmtId="0" fontId="2" fillId="3" borderId="0" xfId="0" applyFont="1" applyFill="1"/>
    <xf numFmtId="0" fontId="2" fillId="0" borderId="0" xfId="0" applyFont="1" applyFill="1"/>
    <xf numFmtId="0" fontId="2" fillId="4" borderId="0" xfId="0" applyFont="1" applyFill="1"/>
    <xf numFmtId="0" fontId="16" fillId="0" borderId="0" xfId="0" applyFont="1"/>
    <xf numFmtId="0" fontId="2" fillId="0" borderId="0" xfId="0" applyFont="1" applyAlignment="1">
      <alignment horizontal="right"/>
    </xf>
    <xf numFmtId="44" fontId="10" fillId="0" borderId="1" xfId="1" applyFont="1" applyBorder="1"/>
    <xf numFmtId="44" fontId="10" fillId="0" borderId="0" xfId="1" applyFont="1" applyBorder="1"/>
    <xf numFmtId="44" fontId="10" fillId="2" borderId="1" xfId="1" applyFont="1" applyFill="1" applyBorder="1"/>
    <xf numFmtId="44" fontId="2" fillId="2" borderId="1" xfId="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44" fontId="2" fillId="0" borderId="30" xfId="1" applyFont="1" applyBorder="1"/>
    <xf numFmtId="44" fontId="9" fillId="0" borderId="31" xfId="1" applyFont="1" applyBorder="1"/>
    <xf numFmtId="44" fontId="2" fillId="0" borderId="16" xfId="1" applyFont="1" applyBorder="1"/>
    <xf numFmtId="44" fontId="9" fillId="0" borderId="17" xfId="1" applyFont="1" applyBorder="1"/>
    <xf numFmtId="44" fontId="9" fillId="2" borderId="31" xfId="1" applyFont="1" applyFill="1" applyBorder="1"/>
    <xf numFmtId="44" fontId="2" fillId="0" borderId="32" xfId="1" applyFont="1" applyBorder="1"/>
    <xf numFmtId="0" fontId="2" fillId="0" borderId="33" xfId="0" applyFont="1" applyBorder="1" applyAlignment="1">
      <alignment horizontal="center"/>
    </xf>
    <xf numFmtId="44" fontId="9" fillId="2" borderId="34" xfId="1" applyFont="1" applyFill="1" applyBorder="1"/>
    <xf numFmtId="0" fontId="2" fillId="0" borderId="3" xfId="0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44" fontId="10" fillId="2" borderId="31" xfId="1" applyFont="1" applyFill="1" applyBorder="1"/>
    <xf numFmtId="44" fontId="2" fillId="0" borderId="17" xfId="1" applyFont="1" applyBorder="1"/>
    <xf numFmtId="0" fontId="2" fillId="4" borderId="3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44" fontId="10" fillId="0" borderId="33" xfId="1" applyFont="1" applyBorder="1"/>
    <xf numFmtId="0" fontId="3" fillId="0" borderId="0" xfId="0" applyFont="1" applyBorder="1"/>
    <xf numFmtId="0" fontId="3" fillId="3" borderId="18" xfId="0" applyFont="1" applyFill="1" applyBorder="1"/>
    <xf numFmtId="0" fontId="3" fillId="4" borderId="18" xfId="0" applyFont="1" applyFill="1" applyBorder="1"/>
    <xf numFmtId="0" fontId="21" fillId="6" borderId="18" xfId="0" applyFont="1" applyFill="1" applyBorder="1"/>
    <xf numFmtId="0" fontId="2" fillId="5" borderId="0" xfId="0" applyFont="1" applyFill="1" applyBorder="1"/>
    <xf numFmtId="44" fontId="9" fillId="0" borderId="34" xfId="1" applyFont="1" applyBorder="1"/>
    <xf numFmtId="0" fontId="22" fillId="0" borderId="0" xfId="0" applyFont="1"/>
    <xf numFmtId="0" fontId="22" fillId="2" borderId="0" xfId="0" applyFont="1" applyFill="1"/>
    <xf numFmtId="0" fontId="20" fillId="0" borderId="2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2" fontId="2" fillId="0" borderId="0" xfId="0" applyNumberFormat="1" applyFont="1"/>
    <xf numFmtId="43" fontId="2" fillId="0" borderId="0" xfId="2" applyFont="1"/>
    <xf numFmtId="0" fontId="2" fillId="0" borderId="0" xfId="0" applyFont="1" applyAlignment="1">
      <alignment horizontal="center"/>
    </xf>
    <xf numFmtId="0" fontId="24" fillId="0" borderId="0" xfId="0" applyFont="1"/>
    <xf numFmtId="0" fontId="20" fillId="0" borderId="0" xfId="0" applyFont="1"/>
    <xf numFmtId="44" fontId="2" fillId="0" borderId="0" xfId="1" applyFont="1"/>
    <xf numFmtId="44" fontId="20" fillId="0" borderId="0" xfId="1" applyFont="1"/>
    <xf numFmtId="44" fontId="2" fillId="2" borderId="0" xfId="1" applyFont="1" applyFill="1"/>
    <xf numFmtId="0" fontId="16" fillId="0" borderId="0" xfId="0" applyFont="1" applyAlignment="1">
      <alignment horizontal="right"/>
    </xf>
    <xf numFmtId="44" fontId="13" fillId="0" borderId="39" xfId="1" applyFont="1" applyBorder="1"/>
    <xf numFmtId="0" fontId="20" fillId="0" borderId="0" xfId="0" applyFont="1" applyAlignment="1">
      <alignment horizontal="center"/>
    </xf>
    <xf numFmtId="0" fontId="13" fillId="0" borderId="0" xfId="0" applyFont="1"/>
    <xf numFmtId="0" fontId="23" fillId="0" borderId="0" xfId="0" applyFont="1"/>
    <xf numFmtId="0" fontId="26" fillId="0" borderId="0" xfId="0" applyFont="1" applyAlignment="1">
      <alignment horizontal="left" vertical="center" indent="5" readingOrder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8345-2A3D-4EB2-A577-D437D722B09A}">
  <sheetPr>
    <pageSetUpPr fitToPage="1"/>
  </sheetPr>
  <dimension ref="A1:Q35"/>
  <sheetViews>
    <sheetView tabSelected="1" topLeftCell="A10" zoomScale="82" zoomScaleNormal="82" workbookViewId="0">
      <selection activeCell="E29" sqref="E29"/>
    </sheetView>
  </sheetViews>
  <sheetFormatPr defaultRowHeight="15" x14ac:dyDescent="0.25"/>
  <cols>
    <col min="1" max="1" width="35.140625" customWidth="1"/>
    <col min="2" max="2" width="14.85546875" customWidth="1"/>
    <col min="3" max="3" width="15" customWidth="1"/>
    <col min="4" max="5" width="15.42578125" customWidth="1"/>
    <col min="6" max="6" width="16.7109375" customWidth="1"/>
    <col min="7" max="7" width="16.42578125" customWidth="1"/>
    <col min="8" max="14" width="16.7109375" customWidth="1"/>
    <col min="15" max="15" width="14.7109375" customWidth="1"/>
    <col min="16" max="16" width="10.140625" customWidth="1"/>
  </cols>
  <sheetData>
    <row r="1" spans="1:17" ht="20.25" x14ac:dyDescent="0.3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1"/>
    </row>
    <row r="2" spans="1:17" ht="18.75" x14ac:dyDescent="0.3">
      <c r="A2" s="11" t="s">
        <v>37</v>
      </c>
      <c r="B2" s="15"/>
      <c r="C2" s="15"/>
      <c r="D2" s="15"/>
      <c r="E2" s="15"/>
      <c r="F2" s="15"/>
      <c r="G2" s="16"/>
      <c r="H2" s="11"/>
      <c r="I2" s="12"/>
      <c r="J2" s="12"/>
      <c r="K2" s="12"/>
      <c r="L2" s="12"/>
      <c r="M2" s="12"/>
      <c r="N2" s="12"/>
      <c r="O2" s="13"/>
      <c r="P2" s="1"/>
    </row>
    <row r="3" spans="1:17" ht="19.5" thickBot="1" x14ac:dyDescent="0.35">
      <c r="A3" s="17" t="s">
        <v>39</v>
      </c>
      <c r="B3" s="15"/>
      <c r="C3" s="15"/>
      <c r="D3" s="15"/>
      <c r="E3" s="15"/>
      <c r="F3" s="15"/>
      <c r="G3" s="16"/>
      <c r="H3" s="94" t="s">
        <v>33</v>
      </c>
      <c r="I3" s="95"/>
      <c r="J3" s="95"/>
      <c r="K3" s="95"/>
      <c r="L3" s="95"/>
      <c r="M3" s="95"/>
      <c r="N3" s="95"/>
      <c r="O3" s="96"/>
      <c r="P3" s="1"/>
    </row>
    <row r="4" spans="1:17" ht="18.75" x14ac:dyDescent="0.3">
      <c r="A4" s="11"/>
      <c r="B4" s="41" t="s">
        <v>7</v>
      </c>
      <c r="C4" s="42" t="s">
        <v>8</v>
      </c>
      <c r="D4" s="43" t="s">
        <v>9</v>
      </c>
      <c r="E4" s="41" t="s">
        <v>10</v>
      </c>
      <c r="F4" s="62" t="s">
        <v>11</v>
      </c>
      <c r="G4" s="63" t="s">
        <v>18</v>
      </c>
      <c r="H4" s="99" t="s">
        <v>6</v>
      </c>
      <c r="I4" s="99"/>
      <c r="J4" s="99"/>
      <c r="K4" s="99"/>
      <c r="L4" s="99"/>
      <c r="M4" s="99"/>
      <c r="N4" s="99"/>
      <c r="O4" s="100"/>
      <c r="P4" s="1"/>
    </row>
    <row r="5" spans="1:17" ht="18.75" x14ac:dyDescent="0.3">
      <c r="A5" s="14"/>
      <c r="B5" s="44"/>
      <c r="C5" s="10"/>
      <c r="D5" s="45"/>
      <c r="E5" s="64" t="s">
        <v>41</v>
      </c>
      <c r="F5" s="10"/>
      <c r="G5" s="65"/>
      <c r="H5" s="40"/>
      <c r="I5" s="18"/>
      <c r="J5" s="18"/>
      <c r="K5" s="18"/>
      <c r="L5" s="18"/>
      <c r="M5" s="18"/>
      <c r="N5" s="18"/>
      <c r="O5" s="19"/>
      <c r="P5" s="1"/>
    </row>
    <row r="6" spans="1:17" ht="18.75" x14ac:dyDescent="0.3">
      <c r="A6" s="14"/>
      <c r="B6" s="46" t="s">
        <v>6</v>
      </c>
      <c r="C6" s="8"/>
      <c r="D6" s="47"/>
      <c r="E6" s="66" t="s">
        <v>14</v>
      </c>
      <c r="F6" s="9" t="s">
        <v>40</v>
      </c>
      <c r="G6" s="67" t="s">
        <v>12</v>
      </c>
      <c r="H6" s="90" t="s">
        <v>43</v>
      </c>
      <c r="I6" s="90"/>
      <c r="J6" s="90"/>
      <c r="K6" s="90"/>
      <c r="L6" s="90"/>
      <c r="M6" s="90"/>
      <c r="N6" s="91"/>
      <c r="O6" s="26" t="s">
        <v>29</v>
      </c>
      <c r="P6" s="2"/>
      <c r="Q6" s="3"/>
    </row>
    <row r="7" spans="1:17" ht="18.75" x14ac:dyDescent="0.3">
      <c r="A7" s="14"/>
      <c r="B7" s="87" t="s">
        <v>3</v>
      </c>
      <c r="C7" s="88"/>
      <c r="D7" s="89"/>
      <c r="E7" s="68" t="s">
        <v>15</v>
      </c>
      <c r="F7" s="7" t="s">
        <v>4</v>
      </c>
      <c r="G7" s="69" t="s">
        <v>13</v>
      </c>
      <c r="H7" s="92" t="s">
        <v>42</v>
      </c>
      <c r="I7" s="92"/>
      <c r="J7" s="92"/>
      <c r="K7" s="92"/>
      <c r="L7" s="92"/>
      <c r="M7" s="92"/>
      <c r="N7" s="93"/>
      <c r="O7" s="27" t="s">
        <v>27</v>
      </c>
      <c r="P7" s="2"/>
      <c r="Q7" s="3"/>
    </row>
    <row r="8" spans="1:17" ht="18.75" x14ac:dyDescent="0.3">
      <c r="A8" s="17" t="s">
        <v>0</v>
      </c>
      <c r="B8" s="48" t="s">
        <v>32</v>
      </c>
      <c r="C8" s="4" t="s">
        <v>1</v>
      </c>
      <c r="D8" s="49" t="s">
        <v>2</v>
      </c>
      <c r="E8" s="70" t="s">
        <v>16</v>
      </c>
      <c r="F8" s="6" t="s">
        <v>5</v>
      </c>
      <c r="G8" s="71" t="s">
        <v>26</v>
      </c>
      <c r="H8" s="5" t="s">
        <v>19</v>
      </c>
      <c r="I8" s="21" t="s">
        <v>20</v>
      </c>
      <c r="J8" s="21" t="s">
        <v>21</v>
      </c>
      <c r="K8" s="21" t="s">
        <v>22</v>
      </c>
      <c r="L8" s="21" t="s">
        <v>23</v>
      </c>
      <c r="M8" s="21" t="s">
        <v>24</v>
      </c>
      <c r="N8" s="21" t="s">
        <v>25</v>
      </c>
      <c r="O8" s="28" t="s">
        <v>28</v>
      </c>
      <c r="P8" s="2"/>
      <c r="Q8" s="3"/>
    </row>
    <row r="9" spans="1:17" ht="18.75" x14ac:dyDescent="0.3">
      <c r="A9" s="1" t="s">
        <v>17</v>
      </c>
      <c r="B9" s="50"/>
      <c r="C9" s="15"/>
      <c r="D9" s="51"/>
      <c r="E9" s="72"/>
      <c r="F9" s="15"/>
      <c r="G9" s="51"/>
      <c r="H9" s="1"/>
      <c r="I9" s="1"/>
      <c r="J9" s="1"/>
      <c r="K9" s="1"/>
      <c r="L9" s="1"/>
      <c r="M9" s="1"/>
      <c r="N9" s="1"/>
      <c r="O9" s="1"/>
      <c r="P9" s="1"/>
    </row>
    <row r="10" spans="1:17" ht="18.75" x14ac:dyDescent="0.3">
      <c r="A10" s="80" t="s">
        <v>47</v>
      </c>
      <c r="B10" s="52">
        <f>250000/2080</f>
        <v>120.19230769230769</v>
      </c>
      <c r="C10" s="20">
        <v>8</v>
      </c>
      <c r="D10" s="53">
        <f>+B10*C10</f>
        <v>961.53846153846155</v>
      </c>
      <c r="E10" s="73">
        <v>1</v>
      </c>
      <c r="F10" s="38">
        <v>511</v>
      </c>
      <c r="G10" s="74">
        <v>511</v>
      </c>
      <c r="H10" s="60">
        <v>0</v>
      </c>
      <c r="I10" s="23">
        <v>511</v>
      </c>
      <c r="J10" s="23">
        <v>511</v>
      </c>
      <c r="K10" s="23">
        <v>511</v>
      </c>
      <c r="L10" s="23">
        <v>511</v>
      </c>
      <c r="M10" s="20">
        <v>0</v>
      </c>
      <c r="N10" s="20">
        <v>0</v>
      </c>
      <c r="O10" s="39">
        <f>SUM(H10:N10)</f>
        <v>2044</v>
      </c>
      <c r="P10" s="22" t="s">
        <v>44</v>
      </c>
    </row>
    <row r="11" spans="1:17" ht="18.75" x14ac:dyDescent="0.3">
      <c r="A11" s="79"/>
      <c r="B11" s="54"/>
      <c r="C11" s="24"/>
      <c r="D11" s="55"/>
      <c r="E11" s="72"/>
      <c r="F11" s="37"/>
      <c r="G11" s="75"/>
      <c r="H11" s="24"/>
      <c r="I11" s="25"/>
      <c r="J11" s="25"/>
      <c r="K11" s="25"/>
      <c r="L11" s="25"/>
      <c r="M11" s="24"/>
      <c r="N11" s="24"/>
      <c r="O11" s="1"/>
      <c r="P11" s="22"/>
    </row>
    <row r="12" spans="1:17" ht="18.75" x14ac:dyDescent="0.3">
      <c r="A12" s="81" t="s">
        <v>48</v>
      </c>
      <c r="B12" s="52">
        <v>18</v>
      </c>
      <c r="C12" s="20">
        <v>8</v>
      </c>
      <c r="D12" s="53">
        <f>+B12*C12</f>
        <v>144</v>
      </c>
      <c r="E12" s="76">
        <v>2</v>
      </c>
      <c r="F12" s="36">
        <v>200</v>
      </c>
      <c r="G12" s="56">
        <v>144</v>
      </c>
      <c r="H12" s="60">
        <v>0</v>
      </c>
      <c r="I12" s="20">
        <v>0</v>
      </c>
      <c r="J12" s="23">
        <v>144</v>
      </c>
      <c r="K12" s="23">
        <v>144</v>
      </c>
      <c r="L12" s="23">
        <v>144</v>
      </c>
      <c r="M12" s="23">
        <v>144</v>
      </c>
      <c r="N12" s="23">
        <v>144</v>
      </c>
      <c r="O12" s="39">
        <f>SUM(H12:N12)</f>
        <v>720</v>
      </c>
      <c r="P12" s="22" t="s">
        <v>44</v>
      </c>
    </row>
    <row r="13" spans="1:17" ht="18.75" x14ac:dyDescent="0.3">
      <c r="A13" s="79" t="s">
        <v>46</v>
      </c>
      <c r="B13" s="54"/>
      <c r="C13" s="24"/>
      <c r="D13" s="55"/>
      <c r="E13" s="72"/>
      <c r="F13" s="37"/>
      <c r="G13" s="75"/>
      <c r="H13" s="24"/>
      <c r="I13" s="24"/>
      <c r="J13" s="25"/>
      <c r="K13" s="25"/>
      <c r="L13" s="25"/>
      <c r="M13" s="25"/>
      <c r="N13" s="25"/>
      <c r="O13" s="1"/>
      <c r="P13" s="22"/>
    </row>
    <row r="14" spans="1:17" ht="18.75" x14ac:dyDescent="0.3">
      <c r="A14" s="79"/>
      <c r="B14" s="54"/>
      <c r="C14" s="24"/>
      <c r="D14" s="55"/>
      <c r="E14" s="72"/>
      <c r="F14" s="37"/>
      <c r="G14" s="75"/>
      <c r="H14" s="24"/>
      <c r="I14" s="24"/>
      <c r="J14" s="25"/>
      <c r="K14" s="25"/>
      <c r="L14" s="25"/>
      <c r="M14" s="25"/>
      <c r="N14" s="25"/>
      <c r="O14" s="1"/>
      <c r="P14" s="22"/>
    </row>
    <row r="15" spans="1:17" ht="19.5" thickBot="1" x14ac:dyDescent="0.35">
      <c r="A15" s="82" t="s">
        <v>49</v>
      </c>
      <c r="B15" s="57">
        <v>8</v>
      </c>
      <c r="C15" s="58">
        <v>8</v>
      </c>
      <c r="D15" s="84">
        <f>+B15*C15</f>
        <v>64</v>
      </c>
      <c r="E15" s="77">
        <v>3</v>
      </c>
      <c r="F15" s="78">
        <v>200</v>
      </c>
      <c r="G15" s="59">
        <v>64</v>
      </c>
      <c r="H15" s="61">
        <v>64</v>
      </c>
      <c r="I15" s="23">
        <v>64</v>
      </c>
      <c r="J15" s="23">
        <v>64</v>
      </c>
      <c r="K15" s="23">
        <v>64</v>
      </c>
      <c r="L15" s="20">
        <v>0</v>
      </c>
      <c r="M15" s="20">
        <v>0</v>
      </c>
      <c r="N15" s="20">
        <v>0</v>
      </c>
      <c r="O15" s="39">
        <f>SUM(H15:N15)</f>
        <v>256</v>
      </c>
      <c r="P15" s="22" t="s">
        <v>45</v>
      </c>
    </row>
    <row r="16" spans="1:17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thickBot="1" x14ac:dyDescent="0.35">
      <c r="A17" s="29" t="s">
        <v>30</v>
      </c>
      <c r="B17" s="1"/>
      <c r="C17" s="1"/>
      <c r="D17" s="1"/>
      <c r="E17" s="1"/>
      <c r="F17" s="1"/>
      <c r="G17" s="1"/>
      <c r="H17" s="1" t="s">
        <v>50</v>
      </c>
      <c r="I17" s="1"/>
      <c r="J17" s="1"/>
      <c r="K17" s="1"/>
      <c r="L17" s="1"/>
      <c r="M17" s="1"/>
      <c r="N17" s="1"/>
      <c r="O17" s="30">
        <f>SUM(O9:O15)</f>
        <v>3020</v>
      </c>
      <c r="P17" s="1"/>
    </row>
    <row r="18" spans="1:16" ht="19.5" thickTop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.75" x14ac:dyDescent="0.3">
      <c r="A19" s="34" t="s">
        <v>38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.75" x14ac:dyDescent="0.3">
      <c r="A21" s="31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 x14ac:dyDescent="0.3">
      <c r="A22" s="3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x14ac:dyDescent="0.3">
      <c r="A23" s="33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 x14ac:dyDescent="0.3">
      <c r="A24" s="3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 x14ac:dyDescent="0.3">
      <c r="A25" s="83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 x14ac:dyDescent="0.3">
      <c r="A27" s="1" t="s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x14ac:dyDescent="0.4">
      <c r="A31" s="86" t="s">
        <v>52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"/>
    </row>
    <row r="32" spans="1:16" ht="30" x14ac:dyDescent="0.4">
      <c r="A32" s="86" t="s">
        <v>56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"/>
    </row>
    <row r="33" spans="1:16" ht="30" x14ac:dyDescent="0.4">
      <c r="A33" s="85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x14ac:dyDescent="0.4">
      <c r="A34" s="85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x14ac:dyDescent="0.4">
      <c r="A35" s="85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 sheet="1" objects="1" scenarios="1"/>
  <mergeCells count="6">
    <mergeCell ref="B7:D7"/>
    <mergeCell ref="H6:N6"/>
    <mergeCell ref="H7:N7"/>
    <mergeCell ref="H3:O3"/>
    <mergeCell ref="A1:O1"/>
    <mergeCell ref="H4:O4"/>
  </mergeCells>
  <pageMargins left="0.7" right="0.2" top="0.75" bottom="0.2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732E-E426-4ADB-8909-4DA4BA4444E0}">
  <dimension ref="A1:P26"/>
  <sheetViews>
    <sheetView workbookViewId="0">
      <selection activeCell="D27" sqref="D27"/>
    </sheetView>
  </sheetViews>
  <sheetFormatPr defaultRowHeight="15" x14ac:dyDescent="0.25"/>
  <cols>
    <col min="1" max="1" width="34.28515625" customWidth="1"/>
    <col min="2" max="3" width="14" customWidth="1"/>
    <col min="4" max="4" width="14.140625" customWidth="1"/>
    <col min="6" max="6" width="12.85546875" customWidth="1"/>
    <col min="8" max="8" width="23.140625" customWidth="1"/>
    <col min="12" max="12" width="16.42578125" customWidth="1"/>
  </cols>
  <sheetData>
    <row r="1" spans="1:16" ht="18.75" x14ac:dyDescent="0.3">
      <c r="A1" s="34" t="s">
        <v>65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04"/>
      <c r="O1" s="104"/>
      <c r="P1" s="104"/>
    </row>
    <row r="2" spans="1:16" ht="18.75" x14ac:dyDescent="0.3">
      <c r="A2" s="34" t="s">
        <v>79</v>
      </c>
      <c r="B2" s="34"/>
      <c r="C2" s="34"/>
      <c r="D2" s="34"/>
      <c r="E2" s="34"/>
      <c r="F2" s="34"/>
      <c r="G2" s="1"/>
      <c r="H2" s="1"/>
      <c r="I2" s="1"/>
      <c r="J2" s="1"/>
      <c r="K2" s="1"/>
      <c r="L2" s="1"/>
      <c r="M2" s="1"/>
      <c r="N2" s="104"/>
      <c r="O2" s="104"/>
      <c r="P2" s="104"/>
    </row>
    <row r="3" spans="1:16" ht="18.75" x14ac:dyDescent="0.3">
      <c r="A3" s="34" t="s">
        <v>76</v>
      </c>
      <c r="B3" s="34"/>
      <c r="C3" s="34"/>
      <c r="D3" s="34"/>
      <c r="E3" s="34"/>
      <c r="F3" s="34"/>
      <c r="G3" s="1"/>
      <c r="H3" s="1"/>
      <c r="I3" s="1"/>
      <c r="J3" s="1"/>
      <c r="K3" s="1"/>
      <c r="L3" s="1"/>
      <c r="M3" s="1"/>
      <c r="N3" s="104"/>
      <c r="O3" s="104"/>
      <c r="P3" s="104"/>
    </row>
    <row r="4" spans="1:16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4"/>
      <c r="O4" s="104"/>
      <c r="P4" s="104"/>
    </row>
    <row r="5" spans="1:16" ht="18.75" x14ac:dyDescent="0.3">
      <c r="A5" s="1"/>
      <c r="B5" s="1"/>
      <c r="C5" s="1"/>
      <c r="D5" s="105" t="s">
        <v>67</v>
      </c>
      <c r="E5" s="1"/>
      <c r="F5" s="1" t="s">
        <v>68</v>
      </c>
      <c r="G5" s="1"/>
      <c r="H5" s="1"/>
      <c r="I5" s="1"/>
      <c r="J5" s="103" t="s">
        <v>69</v>
      </c>
      <c r="K5" s="1"/>
      <c r="L5" s="1" t="s">
        <v>71</v>
      </c>
      <c r="M5" s="1"/>
      <c r="N5" s="104"/>
      <c r="O5" s="104"/>
      <c r="P5" s="104"/>
    </row>
    <row r="6" spans="1:16" ht="18.75" x14ac:dyDescent="0.3">
      <c r="A6" s="1" t="s">
        <v>0</v>
      </c>
      <c r="B6" s="1" t="s">
        <v>57</v>
      </c>
      <c r="C6" s="1" t="s">
        <v>1</v>
      </c>
      <c r="D6" s="1" t="s">
        <v>58</v>
      </c>
      <c r="E6" s="1"/>
      <c r="F6" s="29" t="s">
        <v>66</v>
      </c>
      <c r="G6" s="1"/>
      <c r="H6" s="35" t="s">
        <v>73</v>
      </c>
      <c r="I6" s="1"/>
      <c r="J6" s="103" t="s">
        <v>70</v>
      </c>
      <c r="K6" s="1"/>
      <c r="L6" s="1" t="s">
        <v>72</v>
      </c>
      <c r="M6" s="1"/>
      <c r="N6" s="104"/>
      <c r="O6" s="104"/>
      <c r="P6" s="104"/>
    </row>
    <row r="7" spans="1:16" ht="18.75" x14ac:dyDescent="0.3">
      <c r="A7" s="1"/>
      <c r="B7" s="1"/>
      <c r="C7" s="1"/>
      <c r="D7" s="1"/>
      <c r="E7" s="1"/>
      <c r="F7" s="32"/>
      <c r="G7" s="1"/>
      <c r="H7" s="35"/>
      <c r="I7" s="1"/>
      <c r="J7" s="103"/>
      <c r="K7" s="1"/>
      <c r="L7" s="1"/>
      <c r="M7" s="1"/>
      <c r="N7" s="104"/>
      <c r="O7" s="104"/>
      <c r="P7" s="104"/>
    </row>
    <row r="8" spans="1:16" ht="18.75" x14ac:dyDescent="0.3">
      <c r="A8" s="1" t="s">
        <v>59</v>
      </c>
      <c r="B8" s="106">
        <v>13</v>
      </c>
      <c r="C8" s="103">
        <v>8</v>
      </c>
      <c r="D8" s="106">
        <f>+B8*C8</f>
        <v>104</v>
      </c>
      <c r="E8" s="1"/>
      <c r="F8" s="108">
        <v>511</v>
      </c>
      <c r="G8" s="1"/>
      <c r="H8" s="106">
        <v>104</v>
      </c>
      <c r="I8" s="1"/>
      <c r="J8" s="1">
        <v>10</v>
      </c>
      <c r="K8" s="1"/>
      <c r="L8" s="106">
        <f>+H8*J8</f>
        <v>1040</v>
      </c>
      <c r="M8" s="1"/>
      <c r="N8" s="104"/>
      <c r="O8" s="104"/>
      <c r="P8" s="104"/>
    </row>
    <row r="9" spans="1:16" ht="18.75" x14ac:dyDescent="0.3">
      <c r="A9" s="1" t="s">
        <v>74</v>
      </c>
      <c r="B9" s="106">
        <f>186000/2080</f>
        <v>89.42307692307692</v>
      </c>
      <c r="C9" s="103">
        <v>8</v>
      </c>
      <c r="D9" s="107">
        <f t="shared" ref="D9:D13" si="0">+B9*C9</f>
        <v>715.38461538461536</v>
      </c>
      <c r="E9" s="1"/>
      <c r="F9" s="108">
        <v>511</v>
      </c>
      <c r="G9" s="1"/>
      <c r="H9" s="107">
        <v>511</v>
      </c>
      <c r="I9" s="1"/>
      <c r="J9" s="1">
        <v>8</v>
      </c>
      <c r="K9" s="1"/>
      <c r="L9" s="106">
        <f t="shared" ref="L9:L13" si="1">+H9*J9</f>
        <v>4088</v>
      </c>
      <c r="M9" s="1"/>
      <c r="N9" s="104"/>
      <c r="O9" s="104"/>
      <c r="P9" s="104"/>
    </row>
    <row r="10" spans="1:16" ht="18.75" x14ac:dyDescent="0.3">
      <c r="A10" s="1" t="s">
        <v>60</v>
      </c>
      <c r="B10" s="106">
        <v>16.5</v>
      </c>
      <c r="C10" s="103">
        <v>8</v>
      </c>
      <c r="D10" s="106">
        <f t="shared" si="0"/>
        <v>132</v>
      </c>
      <c r="E10" s="1"/>
      <c r="F10" s="108">
        <v>511</v>
      </c>
      <c r="G10" s="1"/>
      <c r="H10" s="106">
        <v>132</v>
      </c>
      <c r="I10" s="1"/>
      <c r="J10" s="1">
        <v>10</v>
      </c>
      <c r="K10" s="1"/>
      <c r="L10" s="106">
        <f t="shared" si="1"/>
        <v>1320</v>
      </c>
      <c r="M10" s="1"/>
      <c r="N10" s="104"/>
      <c r="O10" s="104"/>
      <c r="P10" s="104"/>
    </row>
    <row r="11" spans="1:16" ht="18.75" x14ac:dyDescent="0.3">
      <c r="A11" s="1" t="s">
        <v>61</v>
      </c>
      <c r="B11" s="106">
        <v>24.75</v>
      </c>
      <c r="C11" s="103">
        <v>8</v>
      </c>
      <c r="D11" s="106">
        <f t="shared" si="0"/>
        <v>198</v>
      </c>
      <c r="E11" s="1"/>
      <c r="F11" s="108">
        <v>511</v>
      </c>
      <c r="G11" s="1"/>
      <c r="H11" s="106">
        <v>198</v>
      </c>
      <c r="I11" s="1"/>
      <c r="J11" s="1">
        <v>7</v>
      </c>
      <c r="K11" s="1"/>
      <c r="L11" s="106">
        <f t="shared" si="1"/>
        <v>1386</v>
      </c>
      <c r="M11" s="1"/>
      <c r="N11" s="104"/>
      <c r="O11" s="104"/>
      <c r="P11" s="104"/>
    </row>
    <row r="12" spans="1:16" ht="18.75" x14ac:dyDescent="0.3">
      <c r="A12" s="1" t="s">
        <v>62</v>
      </c>
      <c r="B12" s="106">
        <v>15.5</v>
      </c>
      <c r="C12" s="103">
        <v>8</v>
      </c>
      <c r="D12" s="106">
        <f t="shared" si="0"/>
        <v>124</v>
      </c>
      <c r="E12" s="1"/>
      <c r="F12" s="108">
        <v>511</v>
      </c>
      <c r="G12" s="1"/>
      <c r="H12" s="106">
        <v>124</v>
      </c>
      <c r="I12" s="1"/>
      <c r="J12" s="1">
        <v>10</v>
      </c>
      <c r="K12" s="1"/>
      <c r="L12" s="106">
        <f t="shared" si="1"/>
        <v>1240</v>
      </c>
      <c r="M12" s="1"/>
      <c r="N12" s="104"/>
      <c r="O12" s="104"/>
      <c r="P12" s="104"/>
    </row>
    <row r="13" spans="1:16" ht="18.75" x14ac:dyDescent="0.3">
      <c r="A13" s="1" t="s">
        <v>77</v>
      </c>
      <c r="B13" s="106">
        <v>16</v>
      </c>
      <c r="C13" s="111">
        <v>4</v>
      </c>
      <c r="D13" s="106">
        <f t="shared" si="0"/>
        <v>64</v>
      </c>
      <c r="E13" s="1"/>
      <c r="F13" s="108">
        <v>511</v>
      </c>
      <c r="G13" s="1"/>
      <c r="H13" s="106">
        <v>64</v>
      </c>
      <c r="I13" s="1"/>
      <c r="J13" s="1">
        <v>10</v>
      </c>
      <c r="K13" s="1"/>
      <c r="L13" s="106">
        <f t="shared" si="1"/>
        <v>640</v>
      </c>
      <c r="M13" s="1"/>
      <c r="N13" s="104"/>
      <c r="O13" s="104"/>
      <c r="P13" s="104"/>
    </row>
    <row r="14" spans="1:16" ht="19.5" thickBot="1" x14ac:dyDescent="0.35">
      <c r="A14" s="1"/>
      <c r="B14" s="101"/>
      <c r="C14" s="103"/>
      <c r="D14" s="102"/>
      <c r="E14" s="1"/>
      <c r="F14" s="32"/>
      <c r="G14" s="1"/>
      <c r="H14" s="1"/>
      <c r="I14" s="109" t="s">
        <v>75</v>
      </c>
      <c r="J14" s="109"/>
      <c r="K14" s="109"/>
      <c r="L14" s="110">
        <f>SUM(L8:L13)</f>
        <v>9714</v>
      </c>
      <c r="M14" s="1"/>
      <c r="N14" s="104"/>
      <c r="O14" s="104"/>
      <c r="P14" s="104"/>
    </row>
    <row r="15" spans="1:16" ht="19.5" thickTop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4"/>
      <c r="O15" s="104"/>
      <c r="P15" s="104"/>
    </row>
    <row r="16" spans="1:16" ht="18.75" x14ac:dyDescent="0.3">
      <c r="A16" s="1"/>
      <c r="B16" s="1"/>
      <c r="C16" s="1"/>
      <c r="D16" s="1"/>
      <c r="E16" s="1"/>
      <c r="F16" s="1"/>
      <c r="G16" s="1"/>
      <c r="H16" s="1"/>
      <c r="I16" s="105" t="s">
        <v>78</v>
      </c>
      <c r="K16" s="1"/>
      <c r="L16" s="1"/>
      <c r="M16" s="1"/>
      <c r="N16" s="104"/>
      <c r="O16" s="104"/>
      <c r="P16" s="104"/>
    </row>
    <row r="17" spans="1:16" ht="18.75" x14ac:dyDescent="0.3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04"/>
      <c r="O17" s="104"/>
      <c r="P17" s="104"/>
    </row>
    <row r="18" spans="1:16" ht="18.75" x14ac:dyDescent="0.3">
      <c r="A18" s="1" t="s">
        <v>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4"/>
      <c r="O18" s="104"/>
      <c r="P18" s="104"/>
    </row>
    <row r="19" spans="1:16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4"/>
      <c r="O19" s="104"/>
      <c r="P19" s="104"/>
    </row>
    <row r="20" spans="1:16" ht="18.75" x14ac:dyDescent="0.3">
      <c r="A20" s="1" t="s">
        <v>64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04"/>
      <c r="O20" s="104"/>
      <c r="P20" s="104"/>
    </row>
    <row r="21" spans="1:16" ht="18.75" x14ac:dyDescent="0.3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8.75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8.75" x14ac:dyDescent="0.3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8.75" x14ac:dyDescent="0.3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8.75" x14ac:dyDescent="0.3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8.75" x14ac:dyDescent="0.3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</sheetData>
  <mergeCells count="1">
    <mergeCell ref="I14:K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B488-05CF-4130-A97A-2DDA31FFF845}">
  <dimension ref="A1:P26"/>
  <sheetViews>
    <sheetView workbookViewId="0">
      <selection activeCell="C29" sqref="C29"/>
    </sheetView>
  </sheetViews>
  <sheetFormatPr defaultRowHeight="15" x14ac:dyDescent="0.25"/>
  <cols>
    <col min="1" max="1" width="34.28515625" customWidth="1"/>
    <col min="2" max="3" width="14" customWidth="1"/>
    <col min="4" max="4" width="14.140625" customWidth="1"/>
    <col min="6" max="6" width="12.85546875" customWidth="1"/>
    <col min="8" max="8" width="23.140625" customWidth="1"/>
    <col min="12" max="12" width="16.42578125" customWidth="1"/>
  </cols>
  <sheetData>
    <row r="1" spans="1:16" ht="18.75" x14ac:dyDescent="0.3">
      <c r="A1" s="34" t="s">
        <v>82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04"/>
      <c r="O1" s="104"/>
      <c r="P1" s="104"/>
    </row>
    <row r="2" spans="1:16" ht="18.75" x14ac:dyDescent="0.3">
      <c r="A2" s="34" t="s">
        <v>80</v>
      </c>
      <c r="B2" s="34"/>
      <c r="C2" s="34"/>
      <c r="D2" s="34"/>
      <c r="E2" s="34"/>
      <c r="F2" s="34"/>
      <c r="G2" s="1"/>
      <c r="H2" s="1"/>
      <c r="I2" s="1"/>
      <c r="J2" s="1"/>
      <c r="K2" s="1"/>
      <c r="L2" s="1"/>
      <c r="M2" s="1"/>
      <c r="N2" s="104"/>
      <c r="O2" s="104"/>
      <c r="P2" s="104"/>
    </row>
    <row r="3" spans="1:16" ht="18.75" x14ac:dyDescent="0.3">
      <c r="A3" s="34" t="s">
        <v>81</v>
      </c>
      <c r="B3" s="34"/>
      <c r="C3" s="34"/>
      <c r="D3" s="34"/>
      <c r="E3" s="34"/>
      <c r="F3" s="34"/>
      <c r="G3" s="1"/>
      <c r="H3" s="1"/>
      <c r="I3" s="1"/>
      <c r="J3" s="1"/>
      <c r="K3" s="1"/>
      <c r="L3" s="1"/>
      <c r="M3" s="1"/>
      <c r="N3" s="104"/>
      <c r="O3" s="104"/>
      <c r="P3" s="104"/>
    </row>
    <row r="4" spans="1:16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4"/>
      <c r="O4" s="104"/>
      <c r="P4" s="104"/>
    </row>
    <row r="5" spans="1:16" ht="18.75" x14ac:dyDescent="0.3">
      <c r="A5" s="1"/>
      <c r="B5" s="1"/>
      <c r="C5" s="1"/>
      <c r="D5" s="105" t="s">
        <v>67</v>
      </c>
      <c r="E5" s="1"/>
      <c r="F5" s="1" t="s">
        <v>68</v>
      </c>
      <c r="G5" s="1"/>
      <c r="H5" s="1"/>
      <c r="I5" s="1"/>
      <c r="J5" s="103" t="s">
        <v>69</v>
      </c>
      <c r="K5" s="1"/>
      <c r="L5" s="1" t="s">
        <v>71</v>
      </c>
      <c r="M5" s="1"/>
      <c r="N5" s="104"/>
      <c r="O5" s="104"/>
      <c r="P5" s="104"/>
    </row>
    <row r="6" spans="1:16" ht="18.75" x14ac:dyDescent="0.3">
      <c r="A6" s="1" t="s">
        <v>0</v>
      </c>
      <c r="B6" s="1" t="s">
        <v>57</v>
      </c>
      <c r="C6" s="1" t="s">
        <v>1</v>
      </c>
      <c r="D6" s="1" t="s">
        <v>58</v>
      </c>
      <c r="E6" s="1"/>
      <c r="F6" s="29" t="s">
        <v>66</v>
      </c>
      <c r="G6" s="1"/>
      <c r="H6" s="35" t="s">
        <v>73</v>
      </c>
      <c r="I6" s="1"/>
      <c r="J6" s="103" t="s">
        <v>70</v>
      </c>
      <c r="K6" s="1"/>
      <c r="L6" s="1" t="s">
        <v>72</v>
      </c>
      <c r="M6" s="1"/>
      <c r="N6" s="104"/>
      <c r="O6" s="104"/>
      <c r="P6" s="104"/>
    </row>
    <row r="7" spans="1:16" ht="18.75" x14ac:dyDescent="0.3">
      <c r="A7" s="1"/>
      <c r="B7" s="1"/>
      <c r="C7" s="1"/>
      <c r="D7" s="1"/>
      <c r="E7" s="1"/>
      <c r="F7" s="32"/>
      <c r="G7" s="1"/>
      <c r="H7" s="35"/>
      <c r="I7" s="1"/>
      <c r="J7" s="103"/>
      <c r="K7" s="1"/>
      <c r="L7" s="1"/>
      <c r="M7" s="1"/>
      <c r="N7" s="104"/>
      <c r="O7" s="104"/>
      <c r="P7" s="104"/>
    </row>
    <row r="8" spans="1:16" ht="18.75" x14ac:dyDescent="0.3">
      <c r="A8" s="1" t="s">
        <v>59</v>
      </c>
      <c r="B8" s="106">
        <v>13</v>
      </c>
      <c r="C8" s="103">
        <v>8</v>
      </c>
      <c r="D8" s="106">
        <f>+B8*C8</f>
        <v>104</v>
      </c>
      <c r="E8" s="1"/>
      <c r="F8" s="108">
        <v>200</v>
      </c>
      <c r="G8" s="1"/>
      <c r="H8" s="106">
        <v>104</v>
      </c>
      <c r="I8" s="1"/>
      <c r="J8" s="1">
        <v>10</v>
      </c>
      <c r="K8" s="1"/>
      <c r="L8" s="106">
        <f>+H8*J8</f>
        <v>1040</v>
      </c>
      <c r="M8" s="1"/>
      <c r="N8" s="104"/>
      <c r="O8" s="104"/>
      <c r="P8" s="104"/>
    </row>
    <row r="9" spans="1:16" ht="18.75" x14ac:dyDescent="0.3">
      <c r="A9" s="1" t="s">
        <v>74</v>
      </c>
      <c r="B9" s="106">
        <f>186000/2080</f>
        <v>89.42307692307692</v>
      </c>
      <c r="C9" s="103">
        <v>8</v>
      </c>
      <c r="D9" s="107">
        <f t="shared" ref="D9:D13" si="0">+B9*C9</f>
        <v>715.38461538461536</v>
      </c>
      <c r="E9" s="1"/>
      <c r="F9" s="108">
        <v>200</v>
      </c>
      <c r="G9" s="1"/>
      <c r="H9" s="107">
        <v>200</v>
      </c>
      <c r="I9" s="1"/>
      <c r="J9" s="1">
        <v>8</v>
      </c>
      <c r="K9" s="1"/>
      <c r="L9" s="106">
        <f t="shared" ref="L9:L13" si="1">+H9*J9</f>
        <v>1600</v>
      </c>
      <c r="M9" s="1"/>
      <c r="N9" s="104"/>
      <c r="O9" s="104"/>
      <c r="P9" s="104"/>
    </row>
    <row r="10" spans="1:16" ht="18.75" x14ac:dyDescent="0.3">
      <c r="A10" s="1" t="s">
        <v>60</v>
      </c>
      <c r="B10" s="106">
        <v>16.5</v>
      </c>
      <c r="C10" s="103">
        <v>8</v>
      </c>
      <c r="D10" s="106">
        <f t="shared" si="0"/>
        <v>132</v>
      </c>
      <c r="E10" s="1"/>
      <c r="F10" s="108">
        <v>200</v>
      </c>
      <c r="G10" s="1"/>
      <c r="H10" s="106">
        <v>132</v>
      </c>
      <c r="I10" s="1"/>
      <c r="J10" s="1">
        <v>10</v>
      </c>
      <c r="K10" s="1"/>
      <c r="L10" s="106">
        <f t="shared" si="1"/>
        <v>1320</v>
      </c>
      <c r="M10" s="1"/>
      <c r="N10" s="104"/>
      <c r="O10" s="104"/>
      <c r="P10" s="104"/>
    </row>
    <row r="11" spans="1:16" ht="18.75" x14ac:dyDescent="0.3">
      <c r="A11" s="1" t="s">
        <v>61</v>
      </c>
      <c r="B11" s="106">
        <v>24.75</v>
      </c>
      <c r="C11" s="103">
        <v>8</v>
      </c>
      <c r="D11" s="106">
        <f t="shared" si="0"/>
        <v>198</v>
      </c>
      <c r="E11" s="1"/>
      <c r="F11" s="108">
        <v>200</v>
      </c>
      <c r="G11" s="1"/>
      <c r="H11" s="106">
        <v>198</v>
      </c>
      <c r="I11" s="1"/>
      <c r="J11" s="1">
        <v>7</v>
      </c>
      <c r="K11" s="1"/>
      <c r="L11" s="106">
        <f t="shared" si="1"/>
        <v>1386</v>
      </c>
      <c r="M11" s="1"/>
      <c r="N11" s="104"/>
      <c r="O11" s="104"/>
      <c r="P11" s="104"/>
    </row>
    <row r="12" spans="1:16" ht="18.75" x14ac:dyDescent="0.3">
      <c r="A12" s="1" t="s">
        <v>62</v>
      </c>
      <c r="B12" s="106">
        <v>15.5</v>
      </c>
      <c r="C12" s="103">
        <v>8</v>
      </c>
      <c r="D12" s="106">
        <f t="shared" si="0"/>
        <v>124</v>
      </c>
      <c r="E12" s="1"/>
      <c r="F12" s="108">
        <v>200</v>
      </c>
      <c r="G12" s="1"/>
      <c r="H12" s="106">
        <v>124</v>
      </c>
      <c r="I12" s="1"/>
      <c r="J12" s="1">
        <v>10</v>
      </c>
      <c r="K12" s="1"/>
      <c r="L12" s="106">
        <f t="shared" si="1"/>
        <v>1240</v>
      </c>
      <c r="M12" s="1"/>
      <c r="N12" s="104"/>
      <c r="O12" s="104"/>
      <c r="P12" s="104"/>
    </row>
    <row r="13" spans="1:16" ht="18.75" x14ac:dyDescent="0.3">
      <c r="A13" s="1" t="s">
        <v>77</v>
      </c>
      <c r="B13" s="106">
        <v>16</v>
      </c>
      <c r="C13" s="111">
        <v>4</v>
      </c>
      <c r="D13" s="106">
        <f t="shared" si="0"/>
        <v>64</v>
      </c>
      <c r="E13" s="1"/>
      <c r="F13" s="108">
        <v>200</v>
      </c>
      <c r="G13" s="1"/>
      <c r="H13" s="106">
        <v>64</v>
      </c>
      <c r="I13" s="1"/>
      <c r="J13" s="1">
        <v>10</v>
      </c>
      <c r="K13" s="1"/>
      <c r="L13" s="106">
        <f t="shared" si="1"/>
        <v>640</v>
      </c>
      <c r="M13" s="1"/>
      <c r="N13" s="104"/>
      <c r="O13" s="104"/>
      <c r="P13" s="104"/>
    </row>
    <row r="14" spans="1:16" ht="19.5" thickBot="1" x14ac:dyDescent="0.35">
      <c r="A14" s="1"/>
      <c r="B14" s="101"/>
      <c r="C14" s="103"/>
      <c r="D14" s="102"/>
      <c r="E14" s="1"/>
      <c r="F14" s="32"/>
      <c r="G14" s="1"/>
      <c r="H14" s="1"/>
      <c r="I14" s="109" t="s">
        <v>75</v>
      </c>
      <c r="J14" s="109"/>
      <c r="K14" s="109"/>
      <c r="L14" s="110">
        <f>SUM(L8:L13)</f>
        <v>7226</v>
      </c>
      <c r="M14" s="1"/>
      <c r="N14" s="104"/>
      <c r="O14" s="104"/>
      <c r="P14" s="104"/>
    </row>
    <row r="15" spans="1:16" ht="19.5" thickTop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4"/>
      <c r="O15" s="104"/>
      <c r="P15" s="104"/>
    </row>
    <row r="16" spans="1:16" ht="18.75" x14ac:dyDescent="0.3">
      <c r="A16" s="1"/>
      <c r="B16" s="1"/>
      <c r="C16" s="1"/>
      <c r="D16" s="1"/>
      <c r="E16" s="1"/>
      <c r="F16" s="1"/>
      <c r="G16" s="1"/>
      <c r="H16" s="1"/>
      <c r="I16" s="112" t="s">
        <v>83</v>
      </c>
      <c r="J16" s="113"/>
      <c r="K16" s="34"/>
      <c r="L16" s="34"/>
      <c r="M16" s="1"/>
      <c r="N16" s="104"/>
      <c r="O16" s="104"/>
      <c r="P16" s="104"/>
    </row>
    <row r="17" spans="1:16" ht="18.75" x14ac:dyDescent="0.3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04"/>
      <c r="O17" s="104"/>
      <c r="P17" s="104"/>
    </row>
    <row r="18" spans="1:16" ht="18.75" x14ac:dyDescent="0.3">
      <c r="A18" s="1" t="s">
        <v>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4"/>
      <c r="O18" s="104"/>
      <c r="P18" s="104"/>
    </row>
    <row r="19" spans="1:16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4"/>
      <c r="O19" s="104"/>
      <c r="P19" s="104"/>
    </row>
    <row r="20" spans="1:16" ht="18.75" x14ac:dyDescent="0.3">
      <c r="A20" s="1" t="s">
        <v>64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04"/>
      <c r="O20" s="104"/>
      <c r="P20" s="104"/>
    </row>
    <row r="21" spans="1:16" ht="18.75" x14ac:dyDescent="0.3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8.75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8.75" x14ac:dyDescent="0.3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8.75" x14ac:dyDescent="0.3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8.75" x14ac:dyDescent="0.3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8.75" x14ac:dyDescent="0.3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</sheetData>
  <mergeCells count="1">
    <mergeCell ref="I14:K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0C01-6F26-4554-83A1-D3AFA7D73EBB}">
  <dimension ref="A1:P26"/>
  <sheetViews>
    <sheetView workbookViewId="0">
      <selection activeCell="B25" sqref="B25"/>
    </sheetView>
  </sheetViews>
  <sheetFormatPr defaultRowHeight="15" x14ac:dyDescent="0.25"/>
  <cols>
    <col min="1" max="1" width="34.28515625" customWidth="1"/>
    <col min="2" max="3" width="14" customWidth="1"/>
    <col min="4" max="4" width="14.140625" customWidth="1"/>
    <col min="6" max="6" width="12.85546875" customWidth="1"/>
    <col min="8" max="8" width="23.140625" customWidth="1"/>
    <col min="12" max="12" width="16.42578125" customWidth="1"/>
  </cols>
  <sheetData>
    <row r="1" spans="1:16" ht="18.75" x14ac:dyDescent="0.3">
      <c r="A1" s="34" t="s">
        <v>84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04"/>
      <c r="O1" s="104"/>
      <c r="P1" s="104"/>
    </row>
    <row r="2" spans="1:16" ht="19.5" x14ac:dyDescent="0.3">
      <c r="A2" s="114" t="s">
        <v>85</v>
      </c>
      <c r="B2" s="34"/>
      <c r="C2" s="34"/>
      <c r="D2" s="34"/>
      <c r="E2" s="34"/>
      <c r="F2" s="34"/>
      <c r="G2" s="1"/>
      <c r="H2" s="1"/>
      <c r="I2" s="1"/>
      <c r="J2" s="1"/>
      <c r="K2" s="1"/>
      <c r="L2" s="1"/>
      <c r="M2" s="1"/>
      <c r="N2" s="104"/>
      <c r="O2" s="104"/>
      <c r="P2" s="104"/>
    </row>
    <row r="3" spans="1:16" ht="18.75" x14ac:dyDescent="0.3">
      <c r="A3" s="34" t="s">
        <v>86</v>
      </c>
      <c r="B3" s="34"/>
      <c r="C3" s="34"/>
      <c r="D3" s="34"/>
      <c r="E3" s="34"/>
      <c r="F3" s="34"/>
      <c r="G3" s="1"/>
      <c r="H3" s="1"/>
      <c r="I3" s="1"/>
      <c r="J3" s="1"/>
      <c r="K3" s="1"/>
      <c r="L3" s="1"/>
      <c r="M3" s="1"/>
      <c r="N3" s="104"/>
      <c r="O3" s="104"/>
      <c r="P3" s="104"/>
    </row>
    <row r="4" spans="1:16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4"/>
      <c r="O4" s="104"/>
      <c r="P4" s="104"/>
    </row>
    <row r="5" spans="1:16" ht="18.75" x14ac:dyDescent="0.3">
      <c r="A5" s="1"/>
      <c r="B5" s="1"/>
      <c r="C5" s="1"/>
      <c r="D5" s="105" t="s">
        <v>67</v>
      </c>
      <c r="E5" s="1"/>
      <c r="F5" s="1" t="s">
        <v>68</v>
      </c>
      <c r="G5" s="1"/>
      <c r="H5" s="1"/>
      <c r="I5" s="1"/>
      <c r="J5" s="103" t="s">
        <v>69</v>
      </c>
      <c r="K5" s="1"/>
      <c r="L5" s="1" t="s">
        <v>88</v>
      </c>
      <c r="M5" s="1"/>
      <c r="N5" s="104"/>
      <c r="O5" s="104"/>
      <c r="P5" s="104"/>
    </row>
    <row r="6" spans="1:16" ht="18.75" x14ac:dyDescent="0.3">
      <c r="A6" s="1" t="s">
        <v>0</v>
      </c>
      <c r="B6" s="1" t="s">
        <v>57</v>
      </c>
      <c r="C6" s="1" t="s">
        <v>1</v>
      </c>
      <c r="D6" s="1" t="s">
        <v>58</v>
      </c>
      <c r="E6" s="1"/>
      <c r="F6" s="29" t="s">
        <v>66</v>
      </c>
      <c r="G6" s="1"/>
      <c r="H6" s="35" t="s">
        <v>73</v>
      </c>
      <c r="I6" s="1"/>
      <c r="J6" s="103" t="s">
        <v>70</v>
      </c>
      <c r="K6" s="1"/>
      <c r="L6" s="1" t="s">
        <v>72</v>
      </c>
      <c r="M6" s="1"/>
      <c r="N6" s="104"/>
      <c r="O6" s="104"/>
      <c r="P6" s="104"/>
    </row>
    <row r="7" spans="1:16" ht="18.75" x14ac:dyDescent="0.3">
      <c r="A7" s="1"/>
      <c r="B7" s="1"/>
      <c r="C7" s="1"/>
      <c r="D7" s="1"/>
      <c r="E7" s="1"/>
      <c r="F7" s="32"/>
      <c r="G7" s="1"/>
      <c r="H7" s="35"/>
      <c r="I7" s="1"/>
      <c r="J7" s="103"/>
      <c r="K7" s="1"/>
      <c r="L7" s="1"/>
      <c r="M7" s="1"/>
      <c r="N7" s="104"/>
      <c r="O7" s="104"/>
      <c r="P7" s="104"/>
    </row>
    <row r="8" spans="1:16" ht="18.75" x14ac:dyDescent="0.3">
      <c r="A8" s="1" t="s">
        <v>59</v>
      </c>
      <c r="B8" s="106">
        <v>13</v>
      </c>
      <c r="C8" s="103">
        <v>8</v>
      </c>
      <c r="D8" s="106">
        <f>+B8*C8</f>
        <v>104</v>
      </c>
      <c r="E8" s="1"/>
      <c r="F8" s="108">
        <v>200</v>
      </c>
      <c r="G8" s="1"/>
      <c r="H8" s="106">
        <v>104</v>
      </c>
      <c r="I8" s="1"/>
      <c r="J8" s="1">
        <v>10</v>
      </c>
      <c r="K8" s="1"/>
      <c r="L8" s="106">
        <f>+H8*J8</f>
        <v>1040</v>
      </c>
      <c r="M8" s="1"/>
      <c r="N8" s="104"/>
      <c r="O8" s="104"/>
      <c r="P8" s="104"/>
    </row>
    <row r="9" spans="1:16" ht="18.75" x14ac:dyDescent="0.3">
      <c r="A9" s="1" t="s">
        <v>74</v>
      </c>
      <c r="B9" s="106">
        <f>186000/2080</f>
        <v>89.42307692307692</v>
      </c>
      <c r="C9" s="103">
        <v>8</v>
      </c>
      <c r="D9" s="107">
        <f t="shared" ref="D9:D13" si="0">+B9*C9</f>
        <v>715.38461538461536</v>
      </c>
      <c r="E9" s="1"/>
      <c r="F9" s="108">
        <v>200</v>
      </c>
      <c r="G9" s="1"/>
      <c r="H9" s="107">
        <v>200</v>
      </c>
      <c r="I9" s="1"/>
      <c r="J9" s="1">
        <v>8</v>
      </c>
      <c r="K9" s="1"/>
      <c r="L9" s="106">
        <f t="shared" ref="L9:L13" si="1">+H9*J9</f>
        <v>1600</v>
      </c>
      <c r="M9" s="1"/>
      <c r="N9" s="104"/>
      <c r="O9" s="104"/>
      <c r="P9" s="104"/>
    </row>
    <row r="10" spans="1:16" ht="18.75" x14ac:dyDescent="0.3">
      <c r="A10" s="1" t="s">
        <v>60</v>
      </c>
      <c r="B10" s="106">
        <v>16.5</v>
      </c>
      <c r="C10" s="103">
        <v>8</v>
      </c>
      <c r="D10" s="106">
        <f t="shared" si="0"/>
        <v>132</v>
      </c>
      <c r="E10" s="1"/>
      <c r="F10" s="108">
        <v>200</v>
      </c>
      <c r="G10" s="1"/>
      <c r="H10" s="106">
        <v>132</v>
      </c>
      <c r="I10" s="1"/>
      <c r="J10" s="1">
        <v>10</v>
      </c>
      <c r="K10" s="1"/>
      <c r="L10" s="106">
        <f t="shared" si="1"/>
        <v>1320</v>
      </c>
      <c r="M10" s="1"/>
      <c r="N10" s="104"/>
      <c r="O10" s="104"/>
      <c r="P10" s="104"/>
    </row>
    <row r="11" spans="1:16" ht="18.75" x14ac:dyDescent="0.3">
      <c r="A11" s="1" t="s">
        <v>61</v>
      </c>
      <c r="B11" s="106">
        <v>24.75</v>
      </c>
      <c r="C11" s="103">
        <v>8</v>
      </c>
      <c r="D11" s="106">
        <f t="shared" si="0"/>
        <v>198</v>
      </c>
      <c r="E11" s="1"/>
      <c r="F11" s="108">
        <v>200</v>
      </c>
      <c r="G11" s="1"/>
      <c r="H11" s="106">
        <v>198</v>
      </c>
      <c r="I11" s="1"/>
      <c r="J11" s="1">
        <v>7</v>
      </c>
      <c r="K11" s="1"/>
      <c r="L11" s="106">
        <f t="shared" si="1"/>
        <v>1386</v>
      </c>
      <c r="M11" s="1"/>
      <c r="N11" s="104"/>
      <c r="O11" s="104"/>
      <c r="P11" s="104"/>
    </row>
    <row r="12" spans="1:16" ht="18.75" x14ac:dyDescent="0.3">
      <c r="A12" s="1" t="s">
        <v>62</v>
      </c>
      <c r="B12" s="106">
        <v>15.5</v>
      </c>
      <c r="C12" s="103">
        <v>8</v>
      </c>
      <c r="D12" s="106">
        <f t="shared" si="0"/>
        <v>124</v>
      </c>
      <c r="E12" s="1"/>
      <c r="F12" s="108">
        <v>200</v>
      </c>
      <c r="G12" s="1"/>
      <c r="H12" s="106">
        <v>124</v>
      </c>
      <c r="I12" s="1"/>
      <c r="J12" s="1">
        <v>10</v>
      </c>
      <c r="K12" s="1"/>
      <c r="L12" s="106">
        <f t="shared" si="1"/>
        <v>1240</v>
      </c>
      <c r="M12" s="1"/>
      <c r="N12" s="104"/>
      <c r="O12" s="104"/>
      <c r="P12" s="104"/>
    </row>
    <row r="13" spans="1:16" ht="18.75" x14ac:dyDescent="0.3">
      <c r="A13" s="1" t="s">
        <v>77</v>
      </c>
      <c r="B13" s="106">
        <v>16</v>
      </c>
      <c r="C13" s="111">
        <v>4</v>
      </c>
      <c r="D13" s="106">
        <f t="shared" si="0"/>
        <v>64</v>
      </c>
      <c r="E13" s="1"/>
      <c r="F13" s="108">
        <v>200</v>
      </c>
      <c r="G13" s="1"/>
      <c r="H13" s="106">
        <v>64</v>
      </c>
      <c r="I13" s="1"/>
      <c r="J13" s="1">
        <v>10</v>
      </c>
      <c r="K13" s="1"/>
      <c r="L13" s="106">
        <f t="shared" si="1"/>
        <v>640</v>
      </c>
      <c r="M13" s="1"/>
      <c r="N13" s="104"/>
      <c r="O13" s="104"/>
      <c r="P13" s="104"/>
    </row>
    <row r="14" spans="1:16" ht="19.5" thickBot="1" x14ac:dyDescent="0.35">
      <c r="A14" s="1"/>
      <c r="B14" s="101"/>
      <c r="C14" s="103"/>
      <c r="D14" s="102"/>
      <c r="E14" s="1"/>
      <c r="F14" s="32"/>
      <c r="G14" s="1"/>
      <c r="H14" s="1"/>
      <c r="I14" s="109" t="s">
        <v>6</v>
      </c>
      <c r="J14" s="109"/>
      <c r="K14" s="109"/>
      <c r="L14" s="110">
        <f>SUM(L8:L13)</f>
        <v>7226</v>
      </c>
      <c r="M14" s="1"/>
      <c r="N14" s="104"/>
      <c r="O14" s="104"/>
      <c r="P14" s="104"/>
    </row>
    <row r="15" spans="1:16" ht="19.5" thickTop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4"/>
      <c r="O15" s="104"/>
      <c r="P15" s="104"/>
    </row>
    <row r="16" spans="1:16" ht="18.75" x14ac:dyDescent="0.3">
      <c r="A16" s="1"/>
      <c r="B16" s="1"/>
      <c r="C16" s="1"/>
      <c r="D16" s="1"/>
      <c r="E16" s="1"/>
      <c r="F16" s="1"/>
      <c r="G16" s="1"/>
      <c r="H16" s="1"/>
      <c r="I16" s="112" t="s">
        <v>87</v>
      </c>
      <c r="J16" s="113"/>
      <c r="K16" s="34"/>
      <c r="L16" s="34"/>
      <c r="M16" s="1"/>
      <c r="N16" s="104"/>
      <c r="O16" s="104"/>
      <c r="P16" s="104"/>
    </row>
    <row r="17" spans="1:16" ht="18.75" x14ac:dyDescent="0.3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04"/>
      <c r="O17" s="104"/>
      <c r="P17" s="104"/>
    </row>
    <row r="18" spans="1:16" ht="18.75" x14ac:dyDescent="0.3">
      <c r="A18" s="1" t="s">
        <v>63</v>
      </c>
      <c r="B18" s="1"/>
      <c r="C18" s="1"/>
      <c r="D18" s="1"/>
      <c r="E18" s="1"/>
      <c r="F18" s="1"/>
      <c r="G18" s="1"/>
      <c r="H18" s="1"/>
      <c r="I18" s="1" t="s">
        <v>89</v>
      </c>
      <c r="J18" s="1"/>
      <c r="K18" s="1"/>
      <c r="L18" s="1"/>
      <c r="M18" s="1"/>
      <c r="N18" s="104"/>
      <c r="O18" s="104"/>
      <c r="P18" s="104"/>
    </row>
    <row r="19" spans="1:16" ht="18.75" x14ac:dyDescent="0.3">
      <c r="A19" s="1"/>
      <c r="B19" s="1"/>
      <c r="C19" s="1"/>
      <c r="D19" s="1"/>
      <c r="E19" s="1"/>
      <c r="F19" s="1"/>
      <c r="G19" s="1"/>
      <c r="H19" s="1"/>
      <c r="I19" s="1" t="s">
        <v>90</v>
      </c>
      <c r="J19" s="1"/>
      <c r="K19" s="1"/>
      <c r="L19" s="1"/>
      <c r="M19" s="1"/>
      <c r="N19" s="104"/>
      <c r="O19" s="104"/>
      <c r="P19" s="104"/>
    </row>
    <row r="20" spans="1:16" ht="18.75" x14ac:dyDescent="0.3">
      <c r="A20" s="1" t="s">
        <v>64</v>
      </c>
      <c r="B20" s="1"/>
      <c r="C20" s="1"/>
      <c r="D20" s="1"/>
      <c r="E20" s="1"/>
      <c r="F20" s="1"/>
      <c r="G20" s="1"/>
      <c r="H20" s="1"/>
      <c r="I20" s="1" t="s">
        <v>91</v>
      </c>
      <c r="J20" s="1"/>
      <c r="K20" s="1"/>
      <c r="L20" s="1"/>
      <c r="M20" s="1"/>
      <c r="N20" s="104"/>
      <c r="O20" s="104"/>
      <c r="P20" s="104"/>
    </row>
    <row r="21" spans="1:16" ht="18.75" x14ac:dyDescent="0.3">
      <c r="A21" s="104"/>
      <c r="B21" s="104"/>
      <c r="C21" s="104"/>
      <c r="D21" s="104"/>
      <c r="E21" s="104"/>
      <c r="F21" s="104"/>
      <c r="G21" s="104"/>
      <c r="H21" s="104"/>
      <c r="I21" s="1" t="s">
        <v>92</v>
      </c>
      <c r="J21" s="1"/>
      <c r="K21" s="1"/>
      <c r="L21" s="1"/>
      <c r="M21" s="104"/>
      <c r="N21" s="104"/>
      <c r="O21" s="104"/>
      <c r="P21" s="104"/>
    </row>
    <row r="22" spans="1:16" ht="18.75" x14ac:dyDescent="0.3">
      <c r="A22" s="104"/>
      <c r="B22" s="104"/>
      <c r="C22" s="104"/>
      <c r="D22" s="104"/>
      <c r="E22" s="104"/>
      <c r="F22" s="104"/>
      <c r="G22" s="104"/>
      <c r="H22" s="104"/>
      <c r="I22" s="1"/>
      <c r="J22" s="1"/>
      <c r="K22" s="1"/>
      <c r="L22" s="1"/>
      <c r="M22" s="104"/>
      <c r="N22" s="104"/>
      <c r="O22" s="104"/>
      <c r="P22" s="104"/>
    </row>
    <row r="23" spans="1:16" ht="18.75" x14ac:dyDescent="0.3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8.75" x14ac:dyDescent="0.3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8.75" x14ac:dyDescent="0.3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8.75" x14ac:dyDescent="0.3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</sheetData>
  <mergeCells count="1">
    <mergeCell ref="I14:K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3 FFCRA Credits</vt:lpstr>
      <vt:lpstr>$511 EE "With"</vt:lpstr>
      <vt:lpstr>$200 EE Caring For</vt:lpstr>
      <vt:lpstr>Family Leave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2020-03-24T19:10:48Z</cp:lastPrinted>
  <dcterms:created xsi:type="dcterms:W3CDTF">2020-03-24T17:48:25Z</dcterms:created>
  <dcterms:modified xsi:type="dcterms:W3CDTF">2021-01-08T11:02:49Z</dcterms:modified>
</cp:coreProperties>
</file>